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СП ГС 2016 год" sheetId="1" r:id="rId1"/>
  </sheets>
  <definedNames>
    <definedName name="_xlnm.Print_Area" localSheetId="0">'ЦСП ГС 2016 год'!$A$1:$L$30</definedName>
  </definedNames>
  <calcPr fullCalcOnLoad="1"/>
</workbook>
</file>

<file path=xl/sharedStrings.xml><?xml version="1.0" encoding="utf-8"?>
<sst xmlns="http://schemas.openxmlformats.org/spreadsheetml/2006/main" count="45" uniqueCount="42">
  <si>
    <t>Сроки перечисления Субсидии</t>
  </si>
  <si>
    <t>Сумма, рублей</t>
  </si>
  <si>
    <t>ИТОГО</t>
  </si>
  <si>
    <t>текущее содержание</t>
  </si>
  <si>
    <t>График перечисления субсидии</t>
  </si>
  <si>
    <t>1 квартал</t>
  </si>
  <si>
    <t>2 квартал</t>
  </si>
  <si>
    <t>3 квартал</t>
  </si>
  <si>
    <t>4 квартал</t>
  </si>
  <si>
    <t>в том числе</t>
  </si>
  <si>
    <t>из них</t>
  </si>
  <si>
    <t>уплата земельного налога и налога на имущество</t>
  </si>
  <si>
    <t>основное мероприятие 1.2 "Пропаганда физической культуры и спорта как важнейших составляющих здорового образа жизни"</t>
  </si>
  <si>
    <t>основное мероприятие 2.1 "Подготовка спортивного резерва"</t>
  </si>
  <si>
    <t>основное мероприятие 2.2 "Развитие спорта высших достижений"</t>
  </si>
  <si>
    <t>основное мероприятие 2.3 "Совершенствование кадрового обеспечения"</t>
  </si>
  <si>
    <t>автономное учреждение физической культуры и спорта Вологодской области "Центр спортивной подготовки спортивных сборных команд области"</t>
  </si>
  <si>
    <t>на реализацию мероприятий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годы", утвержденной постановлением Правительства области от 28 октября 2013 года № 1103</t>
  </si>
  <si>
    <t>на реализацию мероприятий подпрограммы "Спорт высших достижений и система подготовки спортивного резерва" государственной программы "Развитие физической культуры и спорта в Вологодской области на 2014-2020 годы", утвержденной постановлением Правительства области от 28 октября 2013 года № 1103</t>
  </si>
  <si>
    <t>на реализацию мероприятий подпрограммы "Обеспечение реализации государственной программы" государственной программы "Развитие физической культуры и спорта в Вологодской области на 2014-2020 годы", утвержденной постановлением Правительства области от 28 октября 2013 года № 1103 (основное мероприятие 3.2 "Оказание государственных услуг и выполнение работ автономными учреждениями в сфере физической культуры и спорта")</t>
  </si>
  <si>
    <t>"Приложение 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</si>
  <si>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</si>
  <si>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</si>
  <si>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</si>
  <si>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</si>
  <si>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</si>
  <si>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</si>
  <si>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</si>
  <si>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</si>
  <si>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</si>
  <si>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</si>
  <si>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</si>
  <si>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</si>
  <si>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1020100590</t>
  </si>
  <si>
    <t>1020200590</t>
  </si>
  <si>
    <t>10202R0810</t>
  </si>
  <si>
    <t>1020300590</t>
  </si>
  <si>
    <t>проверка</t>
  </si>
  <si>
    <t>к Соглашению о порядке и условиях предоставления субсидии на выполнение государственного задания бюджетным (автономным) учреждением области</t>
  </si>
  <si>
    <t>от "___" января 2016 года № 2</t>
  </si>
  <si>
    <t>от "___" января 2016 года</t>
  </si>
  <si>
    <t>основное мероприятие 2.2 "Развитие спорта высших достижений" (софинансирование адресной финансовой поддержки спортивных организаций, осуществляющих подготовку спортивного резерва для сборных команд Российской Федерации)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</si>
</sst>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3" fontId="1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12" fillId="32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32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view="pageBreakPreview" zoomScaleSheetLayoutView="100" zoomScalePageLayoutView="0" workbookViewId="0" topLeftCell="H1">
      <selection activeCell="J2" sqref="J2:L2"/>
    </sheetView>
  </sheetViews>
  <sheetFormatPr defaultColWidth="9.140625" defaultRowHeight="12.75"/>
  <cols>
    <col min="1" max="1" width="22.140625" style="1" customWidth="1"/>
    <col min="2" max="2" width="17.57421875" style="1" customWidth="1"/>
    <col min="3" max="4" width="23.8515625" style="1" customWidth="1"/>
    <col min="5" max="5" width="27.00390625" style="1" customWidth="1"/>
    <col min="6" max="9" width="23.8515625" style="1" customWidth="1"/>
    <col min="10" max="10" width="34.28125" style="1" customWidth="1"/>
    <col min="11" max="12" width="23.8515625" style="1" customWidth="1"/>
    <col min="14" max="14" width="9.140625" style="29" customWidth="1"/>
    <col min="15" max="15" width="9.140625" style="19" customWidth="1"/>
  </cols>
  <sheetData>
    <row r="1" spans="3:15" ht="15.75">
      <c r="C1" s="2"/>
      <c r="D1" s="2"/>
      <c r="E1" s="2"/>
      <c r="F1" s="2"/>
      <c r="G1" s="2"/>
      <c r="H1" s="2"/>
      <c r="I1" s="2"/>
      <c r="J1" s="33" t="s">
        <v>20</v>
      </c>
      <c r="K1" s="33"/>
      <c r="L1" s="33"/>
      <c r="N1" s="26"/>
      <c r="O1" s="20"/>
    </row>
    <row r="2" spans="10:15" ht="35.25" customHeight="1">
      <c r="J2" s="33" t="s">
        <v>38</v>
      </c>
      <c r="K2" s="33"/>
      <c r="L2" s="33"/>
      <c r="N2" s="26"/>
      <c r="O2" s="20"/>
    </row>
    <row r="3" spans="10:15" ht="18" customHeight="1">
      <c r="J3" s="33" t="s">
        <v>39</v>
      </c>
      <c r="K3" s="33"/>
      <c r="L3" s="33"/>
      <c r="N3" s="26"/>
      <c r="O3" s="20"/>
    </row>
    <row r="6" spans="1:14" s="5" customFormat="1" ht="18.75" customHeight="1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N6" s="27"/>
    </row>
    <row r="7" spans="1:14" s="8" customFormat="1" ht="18.75" customHeight="1">
      <c r="A7" s="39" t="s">
        <v>40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N7" s="28"/>
    </row>
    <row r="8" spans="1:14" s="5" customFormat="1" ht="22.5" customHeight="1">
      <c r="A8" s="34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N8" s="27"/>
    </row>
    <row r="10" spans="1:12" ht="23.25" customHeight="1">
      <c r="A10" s="42" t="s">
        <v>0</v>
      </c>
      <c r="B10" s="42" t="s">
        <v>1</v>
      </c>
      <c r="C10" s="36" t="s">
        <v>9</v>
      </c>
      <c r="D10" s="37"/>
      <c r="E10" s="37"/>
      <c r="F10" s="37"/>
      <c r="G10" s="37"/>
      <c r="H10" s="37"/>
      <c r="I10" s="37"/>
      <c r="J10" s="37"/>
      <c r="K10" s="37"/>
      <c r="L10" s="38"/>
    </row>
    <row r="11" spans="1:12" ht="18" customHeight="1">
      <c r="A11" s="43"/>
      <c r="B11" s="43"/>
      <c r="C11" s="42" t="s">
        <v>17</v>
      </c>
      <c r="D11" s="21" t="s">
        <v>9</v>
      </c>
      <c r="E11" s="42" t="s">
        <v>18</v>
      </c>
      <c r="F11" s="36" t="s">
        <v>9</v>
      </c>
      <c r="G11" s="37"/>
      <c r="H11" s="37"/>
      <c r="I11" s="38"/>
      <c r="J11" s="42" t="s">
        <v>19</v>
      </c>
      <c r="K11" s="40" t="s">
        <v>10</v>
      </c>
      <c r="L11" s="41"/>
    </row>
    <row r="12" spans="1:14" s="13" customFormat="1" ht="233.25" customHeight="1">
      <c r="A12" s="43"/>
      <c r="B12" s="43"/>
      <c r="C12" s="43"/>
      <c r="D12" s="14" t="s">
        <v>12</v>
      </c>
      <c r="E12" s="43"/>
      <c r="F12" s="14" t="s">
        <v>13</v>
      </c>
      <c r="G12" s="14" t="s">
        <v>14</v>
      </c>
      <c r="H12" s="14" t="s">
        <v>41</v>
      </c>
      <c r="I12" s="12" t="s">
        <v>15</v>
      </c>
      <c r="J12" s="43"/>
      <c r="K12" s="3" t="s">
        <v>3</v>
      </c>
      <c r="L12" s="3" t="s">
        <v>11</v>
      </c>
      <c r="N12" s="30"/>
    </row>
    <row r="13" spans="1:15" s="23" customFormat="1" ht="22.5" customHeight="1">
      <c r="A13" s="44"/>
      <c r="B13" s="44"/>
      <c r="C13" s="44"/>
      <c r="D13" s="22">
        <v>1010200590</v>
      </c>
      <c r="E13" s="44"/>
      <c r="F13" s="22" t="s">
        <v>33</v>
      </c>
      <c r="G13" s="22" t="s">
        <v>34</v>
      </c>
      <c r="H13" s="22" t="s">
        <v>35</v>
      </c>
      <c r="I13" s="22" t="s">
        <v>36</v>
      </c>
      <c r="J13" s="44"/>
      <c r="K13" s="45">
        <v>1030200590</v>
      </c>
      <c r="L13" s="46"/>
      <c r="N13" s="29"/>
      <c r="O13" s="24"/>
    </row>
    <row r="14" spans="1:15" s="6" customFormat="1" ht="18.75" customHeight="1">
      <c r="A14" s="3" t="s">
        <v>21</v>
      </c>
      <c r="B14" s="15">
        <f>C14+E14+J14</f>
        <v>2936000</v>
      </c>
      <c r="C14" s="15">
        <f>D14</f>
        <v>0</v>
      </c>
      <c r="D14" s="9"/>
      <c r="E14" s="15">
        <f>F14+G14+H14+I14</f>
        <v>2220000</v>
      </c>
      <c r="F14" s="9">
        <v>700000</v>
      </c>
      <c r="G14" s="9">
        <v>1520000</v>
      </c>
      <c r="H14" s="9"/>
      <c r="I14" s="9"/>
      <c r="J14" s="15">
        <f>K14+L14</f>
        <v>716000</v>
      </c>
      <c r="K14" s="9">
        <v>716000</v>
      </c>
      <c r="L14" s="9"/>
      <c r="N14" s="29"/>
      <c r="O14" s="19"/>
    </row>
    <row r="15" spans="1:15" s="6" customFormat="1" ht="18.75" customHeight="1">
      <c r="A15" s="3" t="s">
        <v>22</v>
      </c>
      <c r="B15" s="15">
        <f>C15+E15+J15</f>
        <v>5176500</v>
      </c>
      <c r="C15" s="15">
        <f>D15</f>
        <v>175500</v>
      </c>
      <c r="D15" s="9">
        <v>175500</v>
      </c>
      <c r="E15" s="15">
        <f>F15+G15+H15+I15</f>
        <v>3334000</v>
      </c>
      <c r="F15" s="9">
        <v>900000</v>
      </c>
      <c r="G15" s="9">
        <v>1924000</v>
      </c>
      <c r="H15" s="9">
        <v>160000</v>
      </c>
      <c r="I15" s="9">
        <v>350000</v>
      </c>
      <c r="J15" s="15">
        <f>K15+L15</f>
        <v>1667000</v>
      </c>
      <c r="K15" s="9">
        <v>1667000</v>
      </c>
      <c r="L15" s="9"/>
      <c r="N15" s="29"/>
      <c r="O15" s="19"/>
    </row>
    <row r="16" spans="1:15" s="6" customFormat="1" ht="18.75" customHeight="1">
      <c r="A16" s="3" t="s">
        <v>23</v>
      </c>
      <c r="B16" s="15">
        <f>C16+E16+J16</f>
        <v>6202575</v>
      </c>
      <c r="C16" s="15">
        <f>D16</f>
        <v>0</v>
      </c>
      <c r="D16" s="9"/>
      <c r="E16" s="15">
        <f>F16+G16+H16+I16</f>
        <v>4524000</v>
      </c>
      <c r="F16" s="9">
        <v>2400000</v>
      </c>
      <c r="G16" s="9">
        <v>1924000</v>
      </c>
      <c r="H16" s="9">
        <v>100000</v>
      </c>
      <c r="I16" s="9">
        <v>100000</v>
      </c>
      <c r="J16" s="15">
        <f>K16+L16</f>
        <v>1678575</v>
      </c>
      <c r="K16" s="9">
        <v>1667000</v>
      </c>
      <c r="L16" s="9">
        <v>11575</v>
      </c>
      <c r="N16" s="29"/>
      <c r="O16" s="19"/>
    </row>
    <row r="17" spans="1:15" s="7" customFormat="1" ht="18.75" customHeight="1">
      <c r="A17" s="10" t="s">
        <v>5</v>
      </c>
      <c r="B17" s="11">
        <f aca="true" t="shared" si="0" ref="B17:L17">SUM(B14:B16)</f>
        <v>14315075</v>
      </c>
      <c r="C17" s="11">
        <f t="shared" si="0"/>
        <v>175500</v>
      </c>
      <c r="D17" s="11">
        <f t="shared" si="0"/>
        <v>175500</v>
      </c>
      <c r="E17" s="11">
        <f t="shared" si="0"/>
        <v>10078000</v>
      </c>
      <c r="F17" s="11">
        <f t="shared" si="0"/>
        <v>4000000</v>
      </c>
      <c r="G17" s="11">
        <f t="shared" si="0"/>
        <v>5368000</v>
      </c>
      <c r="H17" s="11">
        <f t="shared" si="0"/>
        <v>260000</v>
      </c>
      <c r="I17" s="11">
        <f t="shared" si="0"/>
        <v>450000</v>
      </c>
      <c r="J17" s="11">
        <f t="shared" si="0"/>
        <v>4061575</v>
      </c>
      <c r="K17" s="11">
        <f t="shared" si="0"/>
        <v>4050000</v>
      </c>
      <c r="L17" s="11">
        <f t="shared" si="0"/>
        <v>11575</v>
      </c>
      <c r="N17" s="31">
        <f>B17/B30*100</f>
        <v>19.969414800864897</v>
      </c>
      <c r="O17" s="25"/>
    </row>
    <row r="18" spans="1:12" ht="18.75" customHeight="1">
      <c r="A18" s="3" t="s">
        <v>24</v>
      </c>
      <c r="B18" s="15">
        <f>C18+E18+J18</f>
        <v>6390000</v>
      </c>
      <c r="C18" s="15">
        <f>D18</f>
        <v>0</v>
      </c>
      <c r="D18" s="9"/>
      <c r="E18" s="15">
        <f>F18+G18+H18+I18</f>
        <v>4790000</v>
      </c>
      <c r="F18" s="9">
        <v>2900000</v>
      </c>
      <c r="G18" s="9">
        <v>1760000</v>
      </c>
      <c r="H18" s="9">
        <v>130000</v>
      </c>
      <c r="I18" s="9"/>
      <c r="J18" s="15">
        <f>K18+L18</f>
        <v>1600000</v>
      </c>
      <c r="K18" s="9">
        <v>1600000</v>
      </c>
      <c r="L18" s="9"/>
    </row>
    <row r="19" spans="1:12" ht="18.75" customHeight="1">
      <c r="A19" s="3" t="s">
        <v>25</v>
      </c>
      <c r="B19" s="15">
        <f>C19+E19+J19</f>
        <v>6665500</v>
      </c>
      <c r="C19" s="15">
        <f>D19</f>
        <v>175500</v>
      </c>
      <c r="D19" s="9">
        <v>175500</v>
      </c>
      <c r="E19" s="15">
        <f>F19+G19+H19+I19</f>
        <v>4890000</v>
      </c>
      <c r="F19" s="9">
        <v>2800000</v>
      </c>
      <c r="G19" s="9">
        <v>1760000</v>
      </c>
      <c r="H19" s="9">
        <v>130000</v>
      </c>
      <c r="I19" s="9">
        <v>200000</v>
      </c>
      <c r="J19" s="15">
        <f>K19+L19</f>
        <v>1600000</v>
      </c>
      <c r="K19" s="9">
        <v>1600000</v>
      </c>
      <c r="L19" s="9"/>
    </row>
    <row r="20" spans="1:12" ht="18.75" customHeight="1">
      <c r="A20" s="3" t="s">
        <v>26</v>
      </c>
      <c r="B20" s="15">
        <f>C20+E20+J20</f>
        <v>6116575</v>
      </c>
      <c r="C20" s="15">
        <f>D20</f>
        <v>0</v>
      </c>
      <c r="D20" s="9"/>
      <c r="E20" s="15">
        <f>F20+G20+H20+I20</f>
        <v>4505000</v>
      </c>
      <c r="F20" s="9">
        <v>2800000</v>
      </c>
      <c r="G20" s="9">
        <v>1515000</v>
      </c>
      <c r="H20" s="9">
        <v>140000</v>
      </c>
      <c r="I20" s="9">
        <v>50000</v>
      </c>
      <c r="J20" s="15">
        <f>K20+L20</f>
        <v>1611575</v>
      </c>
      <c r="K20" s="9">
        <v>1600000</v>
      </c>
      <c r="L20" s="9">
        <v>11575</v>
      </c>
    </row>
    <row r="21" spans="1:15" s="7" customFormat="1" ht="18.75" customHeight="1">
      <c r="A21" s="10" t="s">
        <v>6</v>
      </c>
      <c r="B21" s="11">
        <f aca="true" t="shared" si="1" ref="B21:L21">SUM(B18:B20)</f>
        <v>19172075</v>
      </c>
      <c r="C21" s="11">
        <f t="shared" si="1"/>
        <v>175500</v>
      </c>
      <c r="D21" s="11">
        <f t="shared" si="1"/>
        <v>175500</v>
      </c>
      <c r="E21" s="11">
        <f t="shared" si="1"/>
        <v>14185000</v>
      </c>
      <c r="F21" s="11">
        <f t="shared" si="1"/>
        <v>8500000</v>
      </c>
      <c r="G21" s="11">
        <f t="shared" si="1"/>
        <v>5035000</v>
      </c>
      <c r="H21" s="11">
        <f t="shared" si="1"/>
        <v>400000</v>
      </c>
      <c r="I21" s="11">
        <f t="shared" si="1"/>
        <v>250000</v>
      </c>
      <c r="J21" s="11">
        <f t="shared" si="1"/>
        <v>4811575</v>
      </c>
      <c r="K21" s="11">
        <f t="shared" si="1"/>
        <v>4800000</v>
      </c>
      <c r="L21" s="11">
        <f t="shared" si="1"/>
        <v>11575</v>
      </c>
      <c r="N21" s="31">
        <f>B21/B30*100</f>
        <v>26.744890841877663</v>
      </c>
      <c r="O21" s="31">
        <f>N17+N21</f>
        <v>46.71430564274256</v>
      </c>
    </row>
    <row r="22" spans="1:15" s="20" customFormat="1" ht="18.75" customHeight="1">
      <c r="A22" s="3" t="s">
        <v>27</v>
      </c>
      <c r="B22" s="15">
        <f>C22+E22+J22</f>
        <v>5650000</v>
      </c>
      <c r="C22" s="15">
        <f>D22</f>
        <v>0</v>
      </c>
      <c r="D22" s="9"/>
      <c r="E22" s="15">
        <f>F22+G22+H22+I22</f>
        <v>4050000</v>
      </c>
      <c r="F22" s="9">
        <v>2650000</v>
      </c>
      <c r="G22" s="9">
        <v>1400000</v>
      </c>
      <c r="H22" s="9"/>
      <c r="I22" s="9"/>
      <c r="J22" s="15">
        <f>K22+L22</f>
        <v>1600000</v>
      </c>
      <c r="K22" s="9">
        <v>1600000</v>
      </c>
      <c r="L22" s="9"/>
      <c r="N22" s="29"/>
      <c r="O22" s="19"/>
    </row>
    <row r="23" spans="1:15" s="6" customFormat="1" ht="18.75" customHeight="1">
      <c r="A23" s="3" t="s">
        <v>28</v>
      </c>
      <c r="B23" s="15">
        <f>C23+E23+J23</f>
        <v>6025500</v>
      </c>
      <c r="C23" s="15">
        <f>D23</f>
        <v>175500</v>
      </c>
      <c r="D23" s="9">
        <v>175500</v>
      </c>
      <c r="E23" s="15">
        <f>F23+G23+H23+I23</f>
        <v>4250000</v>
      </c>
      <c r="F23" s="18">
        <v>2750000</v>
      </c>
      <c r="G23" s="18">
        <v>1400000</v>
      </c>
      <c r="H23" s="18"/>
      <c r="I23" s="9">
        <v>100000</v>
      </c>
      <c r="J23" s="15">
        <f>K23+L23</f>
        <v>1600000</v>
      </c>
      <c r="K23" s="9">
        <v>1600000</v>
      </c>
      <c r="L23" s="9"/>
      <c r="N23" s="29"/>
      <c r="O23" s="19"/>
    </row>
    <row r="24" spans="1:15" s="6" customFormat="1" ht="18.75" customHeight="1">
      <c r="A24" s="3" t="s">
        <v>29</v>
      </c>
      <c r="B24" s="15">
        <f>C24+E24+J24</f>
        <v>6129575</v>
      </c>
      <c r="C24" s="15">
        <f>D24</f>
        <v>0</v>
      </c>
      <c r="D24" s="9"/>
      <c r="E24" s="15">
        <f>F24+G24+H24+I24</f>
        <v>4518000</v>
      </c>
      <c r="F24" s="9">
        <v>2600000</v>
      </c>
      <c r="G24" s="9">
        <v>1868000</v>
      </c>
      <c r="H24" s="9"/>
      <c r="I24" s="9">
        <v>50000</v>
      </c>
      <c r="J24" s="15">
        <f>K24+L24</f>
        <v>1611575</v>
      </c>
      <c r="K24" s="9">
        <v>1600000</v>
      </c>
      <c r="L24" s="9">
        <v>11575</v>
      </c>
      <c r="N24" s="29"/>
      <c r="O24" s="19"/>
    </row>
    <row r="25" spans="1:15" s="7" customFormat="1" ht="18.75" customHeight="1">
      <c r="A25" s="10" t="s">
        <v>7</v>
      </c>
      <c r="B25" s="11">
        <f aca="true" t="shared" si="2" ref="B25:L25">SUM(B22:B24)</f>
        <v>17805075</v>
      </c>
      <c r="C25" s="11">
        <f t="shared" si="2"/>
        <v>175500</v>
      </c>
      <c r="D25" s="11">
        <f t="shared" si="2"/>
        <v>175500</v>
      </c>
      <c r="E25" s="11">
        <f t="shared" si="2"/>
        <v>12818000</v>
      </c>
      <c r="F25" s="11">
        <f t="shared" si="2"/>
        <v>8000000</v>
      </c>
      <c r="G25" s="11">
        <f t="shared" si="2"/>
        <v>4668000</v>
      </c>
      <c r="H25" s="11">
        <f t="shared" si="2"/>
        <v>0</v>
      </c>
      <c r="I25" s="11">
        <f t="shared" si="2"/>
        <v>150000</v>
      </c>
      <c r="J25" s="11">
        <f t="shared" si="2"/>
        <v>4811575</v>
      </c>
      <c r="K25" s="11">
        <f t="shared" si="2"/>
        <v>4800000</v>
      </c>
      <c r="L25" s="11">
        <f t="shared" si="2"/>
        <v>11575</v>
      </c>
      <c r="N25" s="31">
        <f>B25/B30*100</f>
        <v>24.83793680686336</v>
      </c>
      <c r="O25" s="31">
        <f>N17+N21+N25</f>
        <v>71.55224244960593</v>
      </c>
    </row>
    <row r="26" spans="1:12" ht="18.75" customHeight="1">
      <c r="A26" s="3" t="s">
        <v>30</v>
      </c>
      <c r="B26" s="15">
        <f>C26+E26+J26</f>
        <v>6065000</v>
      </c>
      <c r="C26" s="15">
        <f>D26</f>
        <v>0</v>
      </c>
      <c r="D26" s="9"/>
      <c r="E26" s="15">
        <f>F26+G26+H26+I26</f>
        <v>4465000</v>
      </c>
      <c r="F26" s="9">
        <v>2150000</v>
      </c>
      <c r="G26" s="9">
        <v>2315000</v>
      </c>
      <c r="H26" s="9"/>
      <c r="I26" s="9"/>
      <c r="J26" s="15">
        <f>K26+L26</f>
        <v>1600000</v>
      </c>
      <c r="K26" s="9">
        <v>1600000</v>
      </c>
      <c r="L26" s="9"/>
    </row>
    <row r="27" spans="1:12" ht="18.75" customHeight="1">
      <c r="A27" s="3" t="s">
        <v>31</v>
      </c>
      <c r="B27" s="15">
        <f>C27+E27+J27</f>
        <v>6402075</v>
      </c>
      <c r="C27" s="15">
        <f>D27</f>
        <v>175500</v>
      </c>
      <c r="D27" s="9">
        <v>175500</v>
      </c>
      <c r="E27" s="15">
        <f>F27+G27+H27+I27</f>
        <v>4615000</v>
      </c>
      <c r="F27" s="9">
        <v>2150000</v>
      </c>
      <c r="G27" s="9">
        <v>2315000</v>
      </c>
      <c r="H27" s="9"/>
      <c r="I27" s="9">
        <v>150000</v>
      </c>
      <c r="J27" s="15">
        <f>K27+L27</f>
        <v>1611575</v>
      </c>
      <c r="K27" s="9">
        <v>1600000</v>
      </c>
      <c r="L27" s="9">
        <v>11575</v>
      </c>
    </row>
    <row r="28" spans="1:12" ht="18.75" customHeight="1">
      <c r="A28" s="3" t="s">
        <v>32</v>
      </c>
      <c r="B28" s="15">
        <f>C28+E28+J28</f>
        <v>7925700</v>
      </c>
      <c r="C28" s="15">
        <f>D28</f>
        <v>0</v>
      </c>
      <c r="D28" s="9"/>
      <c r="E28" s="15">
        <f>F28+G28+H28+I28</f>
        <v>6114200</v>
      </c>
      <c r="F28" s="18">
        <v>2475200</v>
      </c>
      <c r="G28" s="18">
        <v>3639000</v>
      </c>
      <c r="H28" s="18"/>
      <c r="I28" s="9"/>
      <c r="J28" s="15">
        <f>K28+L28</f>
        <v>1811500</v>
      </c>
      <c r="K28" s="18">
        <v>1811500</v>
      </c>
      <c r="L28" s="18"/>
    </row>
    <row r="29" spans="1:15" s="7" customFormat="1" ht="18.75" customHeight="1">
      <c r="A29" s="10" t="s">
        <v>8</v>
      </c>
      <c r="B29" s="11">
        <f aca="true" t="shared" si="3" ref="B29:L29">SUM(B26:B28)</f>
        <v>20392775</v>
      </c>
      <c r="C29" s="11">
        <f t="shared" si="3"/>
        <v>175500</v>
      </c>
      <c r="D29" s="11">
        <f t="shared" si="3"/>
        <v>175500</v>
      </c>
      <c r="E29" s="11">
        <f t="shared" si="3"/>
        <v>15194200</v>
      </c>
      <c r="F29" s="11">
        <f t="shared" si="3"/>
        <v>6775200</v>
      </c>
      <c r="G29" s="11">
        <f t="shared" si="3"/>
        <v>8269000</v>
      </c>
      <c r="H29" s="11">
        <f t="shared" si="3"/>
        <v>0</v>
      </c>
      <c r="I29" s="11">
        <f t="shared" si="3"/>
        <v>150000</v>
      </c>
      <c r="J29" s="11">
        <f t="shared" si="3"/>
        <v>5023075</v>
      </c>
      <c r="K29" s="11">
        <f t="shared" si="3"/>
        <v>5011500</v>
      </c>
      <c r="L29" s="11">
        <f t="shared" si="3"/>
        <v>11575</v>
      </c>
      <c r="N29" s="31">
        <f>B29/B30*100</f>
        <v>28.447757550394087</v>
      </c>
      <c r="O29" s="31">
        <f>N17+N21+N25+N29</f>
        <v>100.00000000000001</v>
      </c>
    </row>
    <row r="30" spans="1:14" s="17" customFormat="1" ht="26.25" customHeight="1">
      <c r="A30" s="3" t="s">
        <v>2</v>
      </c>
      <c r="B30" s="16">
        <f aca="true" t="shared" si="4" ref="B30:L30">B17+B21+B25+B29</f>
        <v>71685000</v>
      </c>
      <c r="C30" s="16">
        <f t="shared" si="4"/>
        <v>702000</v>
      </c>
      <c r="D30" s="16">
        <f t="shared" si="4"/>
        <v>702000</v>
      </c>
      <c r="E30" s="16">
        <f t="shared" si="4"/>
        <v>52275200</v>
      </c>
      <c r="F30" s="16">
        <f t="shared" si="4"/>
        <v>27275200</v>
      </c>
      <c r="G30" s="16">
        <f t="shared" si="4"/>
        <v>23340000</v>
      </c>
      <c r="H30" s="16">
        <f t="shared" si="4"/>
        <v>660000</v>
      </c>
      <c r="I30" s="16">
        <f t="shared" si="4"/>
        <v>1000000</v>
      </c>
      <c r="J30" s="16">
        <f t="shared" si="4"/>
        <v>18707800</v>
      </c>
      <c r="K30" s="16">
        <f t="shared" si="4"/>
        <v>18661500</v>
      </c>
      <c r="L30" s="16">
        <f t="shared" si="4"/>
        <v>46300</v>
      </c>
      <c r="N30" s="32">
        <f>N17+N21+N25+N29</f>
        <v>100.00000000000001</v>
      </c>
    </row>
    <row r="31" spans="11:12" ht="15.75">
      <c r="K31" s="4"/>
      <c r="L31" s="4"/>
    </row>
    <row r="32" spans="1:14" s="19" customFormat="1" ht="18.75" customHeight="1">
      <c r="A32" s="3" t="s">
        <v>2</v>
      </c>
      <c r="B32" s="15">
        <f>C32+E32+J32</f>
        <v>71685000</v>
      </c>
      <c r="C32" s="15">
        <f>D32</f>
        <v>702000</v>
      </c>
      <c r="D32" s="9">
        <v>702000</v>
      </c>
      <c r="E32" s="15">
        <f>F32+G32+H32+I32</f>
        <v>52275200</v>
      </c>
      <c r="F32" s="9">
        <v>27275200</v>
      </c>
      <c r="G32" s="9">
        <v>23340000</v>
      </c>
      <c r="H32" s="9">
        <v>660000</v>
      </c>
      <c r="I32" s="9">
        <v>1000000</v>
      </c>
      <c r="J32" s="15">
        <f>K32+L32</f>
        <v>18707800</v>
      </c>
      <c r="K32" s="9">
        <v>18661500</v>
      </c>
      <c r="L32" s="9">
        <v>46300</v>
      </c>
      <c r="N32" s="29"/>
    </row>
    <row r="34" spans="1:12" ht="18.75" customHeight="1">
      <c r="A34" s="3" t="s">
        <v>37</v>
      </c>
      <c r="B34" s="15">
        <f>B32-B30</f>
        <v>0</v>
      </c>
      <c r="C34" s="15">
        <f aca="true" t="shared" si="5" ref="C34:L34">C32-C30</f>
        <v>0</v>
      </c>
      <c r="D34" s="15">
        <f t="shared" si="5"/>
        <v>0</v>
      </c>
      <c r="E34" s="15">
        <f t="shared" si="5"/>
        <v>0</v>
      </c>
      <c r="F34" s="15">
        <f t="shared" si="5"/>
        <v>0</v>
      </c>
      <c r="G34" s="15">
        <f t="shared" si="5"/>
        <v>0</v>
      </c>
      <c r="H34" s="15">
        <f t="shared" si="5"/>
        <v>0</v>
      </c>
      <c r="I34" s="15">
        <f t="shared" si="5"/>
        <v>0</v>
      </c>
      <c r="J34" s="15">
        <f t="shared" si="5"/>
        <v>0</v>
      </c>
      <c r="K34" s="15">
        <f t="shared" si="5"/>
        <v>0</v>
      </c>
      <c r="L34" s="15">
        <f t="shared" si="5"/>
        <v>0</v>
      </c>
    </row>
  </sheetData>
  <sheetProtection/>
  <mergeCells count="15">
    <mergeCell ref="K11:L11"/>
    <mergeCell ref="A10:A13"/>
    <mergeCell ref="B10:B13"/>
    <mergeCell ref="F11:I11"/>
    <mergeCell ref="C11:C13"/>
    <mergeCell ref="E11:E13"/>
    <mergeCell ref="J11:J13"/>
    <mergeCell ref="K13:L13"/>
    <mergeCell ref="J3:L3"/>
    <mergeCell ref="A8:L8"/>
    <mergeCell ref="J1:L1"/>
    <mergeCell ref="J2:L2"/>
    <mergeCell ref="A6:L6"/>
    <mergeCell ref="C10:L10"/>
    <mergeCell ref="A7:L7"/>
  </mergeCells>
  <printOptions horizontalCentered="1"/>
  <pageMargins left="0.3937007874015748" right="0.3937007874015748" top="0.984251968503937" bottom="0.5905511811023623" header="0.5118110236220472" footer="0.5118110236220472"/>
  <pageSetup fitToHeight="2" fitToWidth="1" horizontalDpi="600" verticalDpi="600" orientation="landscape" paperSize="9" scale="48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Яковлева</cp:lastModifiedBy>
  <cp:lastPrinted>2016-01-06T08:00:42Z</cp:lastPrinted>
  <dcterms:created xsi:type="dcterms:W3CDTF">1996-10-08T23:32:33Z</dcterms:created>
  <dcterms:modified xsi:type="dcterms:W3CDTF">2016-01-13T06:04:30Z</dcterms:modified>
  <cp:category/>
  <cp:version/>
  <cp:contentType/>
  <cp:contentStatus/>
</cp:coreProperties>
</file>